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PDDATA/Request for Proposals/2026/LAN Replacement_06 17 2026/"/>
    </mc:Choice>
  </mc:AlternateContent>
  <xr:revisionPtr revIDLastSave="0" documentId="13_ncr:1_{2C18D052-7F7C-864B-A6E0-87CED8CD1B1A}" xr6:coauthVersionLast="47" xr6:coauthVersionMax="47" xr10:uidLastSave="{00000000-0000-0000-0000-000000000000}"/>
  <bookViews>
    <workbookView xWindow="3940" yWindow="600" windowWidth="23160" windowHeight="15540" xr2:uid="{76104F9D-492B-48FE-98AC-2E0E88E87EEC}"/>
  </bookViews>
  <sheets>
    <sheet name="Bid Form" sheetId="1" r:id="rId1"/>
    <sheet name="Closet Reference" sheetId="3" r:id="rId2"/>
  </sheets>
  <externalReferences>
    <externalReference r:id="rId3"/>
    <externalReference r:id="rId4"/>
    <externalReference r:id="rId5"/>
  </externalReferences>
  <definedNames>
    <definedName name="_xlnm.Print_Area">[1]OES1!$A$1:$J$80</definedName>
    <definedName name="PRINT_AREA_MI">[1]OES1!$A$1:$J$80</definedName>
    <definedName name="PRINT_AREA_MI2">[2]OES1!$A$1:$J$80</definedName>
    <definedName name="Print_Area2">[2]OES1!$A$1:$J$80</definedName>
    <definedName name="RFP">[3]OES1!$A$1:$J$80</definedName>
    <definedName name="VR">[2]OES1!$A$1:$J$80</definedName>
    <definedName name="wp9000020" localSheetId="0">'Bid 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0" i="1" l="1"/>
  <c r="G57" i="1"/>
  <c r="B25" i="3"/>
  <c r="C25" i="3"/>
  <c r="D25" i="3"/>
  <c r="B31" i="3"/>
  <c r="D31" i="3"/>
  <c r="G52" i="1"/>
  <c r="G53" i="1"/>
  <c r="G54" i="1"/>
  <c r="G61" i="1"/>
  <c r="G62" i="1"/>
  <c r="G63" i="1"/>
  <c r="G64" i="1"/>
  <c r="G65" i="1"/>
  <c r="G66" i="1"/>
  <c r="G67" i="1"/>
  <c r="A70" i="1"/>
  <c r="G69" i="1"/>
  <c r="G68" i="1"/>
  <c r="G60" i="1"/>
  <c r="G39" i="1"/>
  <c r="G40" i="1"/>
  <c r="G41" i="1"/>
  <c r="G42" i="1"/>
  <c r="G33" i="1"/>
  <c r="G34" i="1"/>
  <c r="G35" i="1"/>
  <c r="G43" i="1"/>
  <c r="G29" i="1"/>
  <c r="G28" i="1"/>
  <c r="G27" i="1"/>
  <c r="G26" i="1"/>
  <c r="G25" i="1"/>
  <c r="G24" i="1"/>
  <c r="G23" i="1"/>
  <c r="G22" i="1"/>
  <c r="G21" i="1"/>
  <c r="G20" i="1"/>
  <c r="G13" i="1"/>
  <c r="G12" i="1"/>
  <c r="G11" i="1"/>
  <c r="G10" i="1"/>
  <c r="A57" i="1"/>
  <c r="G56" i="1"/>
  <c r="G55" i="1"/>
  <c r="G51" i="1"/>
  <c r="G36" i="1"/>
  <c r="G32" i="1"/>
  <c r="G16" i="1"/>
  <c r="G15" i="1"/>
  <c r="G14" i="1"/>
  <c r="G9" i="1"/>
  <c r="G8" i="1"/>
  <c r="G7" i="1"/>
  <c r="G44" i="1" l="1"/>
  <c r="G30" i="1"/>
  <c r="G37" i="1"/>
  <c r="G17" i="1"/>
  <c r="G46" i="1" l="1"/>
  <c r="G47" i="1" s="1"/>
</calcChain>
</file>

<file path=xl/sharedStrings.xml><?xml version="1.0" encoding="utf-8"?>
<sst xmlns="http://schemas.openxmlformats.org/spreadsheetml/2006/main" count="43" uniqueCount="33">
  <si>
    <t>REF#</t>
  </si>
  <si>
    <t>MFG</t>
  </si>
  <si>
    <t>MODEL</t>
  </si>
  <si>
    <t>DESCRIPTION</t>
  </si>
  <si>
    <t>QTY.</t>
  </si>
  <si>
    <t>COST</t>
  </si>
  <si>
    <t>EXTENDED</t>
  </si>
  <si>
    <t>SUBTOTAL</t>
  </si>
  <si>
    <t>INSTALLATION, MATERIALS AND LABOR</t>
  </si>
  <si>
    <t>SUMMARY - BASE BID</t>
  </si>
  <si>
    <t>TOTAL</t>
  </si>
  <si>
    <r>
      <t xml:space="preserve">LAN/WAN UPGRADE </t>
    </r>
    <r>
      <rPr>
        <b/>
        <sz val="10"/>
        <color rgb="FFFF0000"/>
        <rFont val="Calibri"/>
        <family val="2"/>
        <scheme val="minor"/>
      </rPr>
      <t>*ONLY COMPLETE SECTIONS APPLICABLE TO YOUR PROPOSED SOLUTION</t>
    </r>
  </si>
  <si>
    <t>48 PORT EDGE SWITCHES - 100G OPTICS (INCLUDE LINE ITEMS FOR YEAR ONE LICENSES AND SUPPORT)</t>
  </si>
  <si>
    <t>REDUNDANT CORE SWITCHES - 100G OPTICS (INCLUDE LINE ITEMS FOR YEAR ONE LICENSES AND SUPPORT)</t>
  </si>
  <si>
    <t>PROFESSIONAL SERVICES (DESIGN, ENGINEERING, CONFIGURATION, TESTING, TRAINING, AS-BUILT DOCUMENTATION)</t>
  </si>
  <si>
    <t>LAN/WAN UPGRADE PACKAGE</t>
  </si>
  <si>
    <t>OTHER ITEMS AS NEEDED - BASE SYSTEM</t>
  </si>
  <si>
    <t>****Note - Third Party Optics are acceptable. Indicate any deveation from OEM optics.</t>
  </si>
  <si>
    <t>*****ALTERNATE DEDUCT - ALL OPTICS 25G, IN LIEU OF, 100G</t>
  </si>
  <si>
    <t>Totals</t>
  </si>
  <si>
    <t>NA</t>
  </si>
  <si>
    <t>T2</t>
  </si>
  <si>
    <t>T1</t>
  </si>
  <si>
    <t>MDF TOR</t>
  </si>
  <si>
    <t>Links</t>
  </si>
  <si>
    <t>Stacks</t>
  </si>
  <si>
    <t>Switch Count</t>
  </si>
  <si>
    <t>TOR/AGG SWs</t>
  </si>
  <si>
    <t>Scoreboard</t>
  </si>
  <si>
    <t>1101A</t>
  </si>
  <si>
    <t>Closet</t>
  </si>
  <si>
    <t>****Note - Base quantities of 60 Edge Switches in 23 Closets - Reference Tab 2</t>
  </si>
  <si>
    <t xml:space="preserve">Bidding Conractors are required to confirm formula accuracy.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</si>
</sst>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entury Gothic"/>
      <family val="2"/>
    </font>
    <font>
      <sz val="9"/>
      <color indexed="8"/>
      <name val="Century Gothic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44" fontId="7" fillId="0" borderId="0" applyFont="0" applyFill="0" applyBorder="0" applyAlignment="0" applyProtection="0"/>
  </cellStyleXfs>
  <cellXfs count="55">
    <xf numFmtId="0" fontId="0" fillId="0" borderId="0" xfId="0"/>
    <xf numFmtId="0" fontId="3" fillId="3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3" fillId="3" borderId="9" xfId="2" applyFont="1" applyFill="1" applyBorder="1" applyAlignment="1">
      <alignment horizontal="center" vertical="center"/>
    </xf>
    <xf numFmtId="0" fontId="3" fillId="0" borderId="10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center" vertical="center"/>
    </xf>
    <xf numFmtId="44" fontId="3" fillId="0" borderId="10" xfId="3" applyFont="1" applyBorder="1" applyAlignment="1">
      <alignment horizontal="right" vertical="center"/>
    </xf>
    <xf numFmtId="44" fontId="3" fillId="3" borderId="11" xfId="3" applyFont="1" applyFill="1" applyBorder="1" applyAlignment="1">
      <alignment horizontal="right" vertical="center"/>
    </xf>
    <xf numFmtId="44" fontId="5" fillId="3" borderId="15" xfId="3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left" vertical="center" wrapText="1"/>
    </xf>
    <xf numFmtId="0" fontId="3" fillId="3" borderId="10" xfId="4" applyFont="1" applyFill="1" applyBorder="1" applyAlignment="1">
      <alignment horizontal="left" vertical="center"/>
    </xf>
    <xf numFmtId="0" fontId="3" fillId="0" borderId="10" xfId="4" applyFont="1" applyBorder="1" applyAlignment="1">
      <alignment horizontal="center" vertical="center"/>
    </xf>
    <xf numFmtId="44" fontId="3" fillId="3" borderId="10" xfId="5" applyFont="1" applyFill="1" applyBorder="1" applyAlignment="1">
      <alignment horizontal="center" vertical="center"/>
    </xf>
    <xf numFmtId="44" fontId="3" fillId="3" borderId="11" xfId="3" applyFont="1" applyFill="1" applyBorder="1" applyAlignment="1">
      <alignment horizontal="center" vertical="center"/>
    </xf>
    <xf numFmtId="44" fontId="8" fillId="2" borderId="11" xfId="1" applyNumberFormat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left" vertical="center"/>
    </xf>
    <xf numFmtId="0" fontId="0" fillId="0" borderId="0" xfId="0" applyAlignment="1">
      <alignment horizontal="left"/>
    </xf>
    <xf numFmtId="0" fontId="0" fillId="6" borderId="10" xfId="0" applyFill="1" applyBorder="1" applyAlignment="1">
      <alignment horizontal="center"/>
    </xf>
    <xf numFmtId="0" fontId="0" fillId="6" borderId="10" xfId="0" applyFill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13" fillId="5" borderId="10" xfId="0" applyFont="1" applyFill="1" applyBorder="1" applyAlignment="1">
      <alignment horizontal="left"/>
    </xf>
    <xf numFmtId="0" fontId="13" fillId="5" borderId="10" xfId="0" applyFont="1" applyFill="1" applyBorder="1"/>
    <xf numFmtId="0" fontId="5" fillId="7" borderId="0" xfId="1" applyFont="1" applyFill="1" applyAlignment="1">
      <alignment horizontal="left" vertical="center"/>
    </xf>
    <xf numFmtId="0" fontId="3" fillId="7" borderId="0" xfId="1" applyFont="1" applyFill="1" applyAlignment="1">
      <alignment horizontal="center" vertical="center"/>
    </xf>
    <xf numFmtId="0" fontId="5" fillId="7" borderId="0" xfId="1" applyFont="1" applyFill="1" applyAlignment="1">
      <alignment horizontal="center" vertical="center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11" fillId="5" borderId="9" xfId="1" applyFont="1" applyFill="1" applyBorder="1" applyAlignment="1">
      <alignment horizontal="center" vertical="center"/>
    </xf>
    <xf numFmtId="0" fontId="11" fillId="5" borderId="10" xfId="1" applyFont="1" applyFill="1" applyBorder="1" applyAlignment="1">
      <alignment horizontal="center" vertical="center"/>
    </xf>
    <xf numFmtId="0" fontId="11" fillId="5" borderId="11" xfId="1" applyFont="1" applyFill="1" applyBorder="1" applyAlignment="1">
      <alignment horizontal="center" vertical="center"/>
    </xf>
    <xf numFmtId="44" fontId="12" fillId="4" borderId="19" xfId="3" applyFont="1" applyFill="1" applyBorder="1" applyAlignment="1">
      <alignment horizontal="center" vertical="center"/>
    </xf>
    <xf numFmtId="44" fontId="12" fillId="4" borderId="20" xfId="3" applyFont="1" applyFill="1" applyBorder="1" applyAlignment="1">
      <alignment horizontal="center" vertical="center"/>
    </xf>
    <xf numFmtId="44" fontId="12" fillId="4" borderId="21" xfId="3" applyFont="1" applyFill="1" applyBorder="1" applyAlignment="1">
      <alignment horizontal="center" vertical="center"/>
    </xf>
    <xf numFmtId="0" fontId="4" fillId="4" borderId="16" xfId="1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/>
    </xf>
    <xf numFmtId="0" fontId="4" fillId="4" borderId="1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left" vertical="center"/>
    </xf>
    <xf numFmtId="0" fontId="8" fillId="2" borderId="10" xfId="1" applyFont="1" applyFill="1" applyBorder="1" applyAlignment="1">
      <alignment horizontal="left" vertical="center"/>
    </xf>
  </cellXfs>
  <cellStyles count="6">
    <cellStyle name="Currency 19" xfId="5" xr:uid="{BEF7B0DA-7B7E-4B86-81AD-831E390516C9}"/>
    <cellStyle name="Currency 3" xfId="3" xr:uid="{EAAF5CCE-FA87-4CEC-92CA-6A18ECBC42F8}"/>
    <cellStyle name="Normal" xfId="0" builtinId="0"/>
    <cellStyle name="Normal 10" xfId="1" xr:uid="{41239CDE-CF24-45E3-8898-384E90E189AC}"/>
    <cellStyle name="Normal 48" xfId="4" xr:uid="{F3B158AF-94C7-44A5-8A30-5CD07199E4FA}"/>
    <cellStyle name="Normal 5 2 2" xfId="2" xr:uid="{537FCCFA-2647-4BAE-828B-BD1A4ECBCE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105103</xdr:colOff>
      <xdr:row>0</xdr:row>
      <xdr:rowOff>35662</xdr:rowOff>
    </xdr:from>
    <xdr:to>
      <xdr:col>1</xdr:col>
      <xdr:colOff>439878</xdr:colOff>
      <xdr:row>2</xdr:row>
      <xdr:rowOff>218661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11F502-0265-4BCD-B0DD-2F7574EC4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03" y="35662"/>
          <a:ext cx="825105" cy="5673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ROWSY/AppData/Local/Microsoft/Windows/Temporary%20Internet%20Files/Content.Outlook/RA4I7G2E/Documents%20and%20Settings/Owner/Local%20Settings/Temporary%20Internet%20Files/OLK15/ASU%20Cost%20Analysis%20020909%20-%20BAFO%20BAS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ROWSY/AppData/Local/Microsoft/Windows/Temporary%20Internet%20Files/Content.Outlook/RA4I7G2E/Documents%20and%20Settings/Owner/Local%20Settings/Temporary%20Internet%20Files/OLK15/ASU%20Cost%20Analysis%20020909%20-%20BAFO%20A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enosh/AppData/Local/Microsoft/Windows/Temporary%20Internet%20Files/Content.Outlook/OUN2JAL7/Documents%20and%20Settings/Owner/Local%20Settings/Temporary%20Internet%20Files/OLK15/ASU%20Cost%20Analysis%20020909%20-%20BAFO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 A.1.1"/>
      <sheetName val="S A.1.2"/>
      <sheetName val="S B.2.1"/>
      <sheetName val="S B.2.2"/>
      <sheetName val="ADD No. 1"/>
      <sheetName val="ADD No. 1 Courtside LED"/>
      <sheetName val="Cost Sheet SACO"/>
      <sheetName val="VSV"/>
      <sheetName val="SACO Install"/>
      <sheetName val="OES1"/>
      <sheetName val="OES2"/>
      <sheetName val="OES3"/>
      <sheetName val="OES4"/>
      <sheetName val="OES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I1" t="str">
            <v>QUOTATION #</v>
          </cell>
          <cell r="J1" t="str">
            <v>13291-P</v>
          </cell>
        </row>
        <row r="3">
          <cell r="I3" t="str">
            <v>PAGE#</v>
          </cell>
          <cell r="J3" t="str">
            <v>1</v>
          </cell>
        </row>
        <row r="4">
          <cell r="I4" t="str">
            <v>OF</v>
          </cell>
          <cell r="J4">
            <v>2</v>
          </cell>
        </row>
        <row r="12">
          <cell r="B12" t="str">
            <v>1-877-652-5833  Toll Free   1-519-652-3795  Fax</v>
          </cell>
        </row>
        <row r="14">
          <cell r="A14" t="str">
            <v>TO</v>
          </cell>
          <cell r="B14" t="str">
            <v>ANC Sports Enterprises</v>
          </cell>
        </row>
        <row r="15">
          <cell r="B15" t="str">
            <v>2 Manhattville Road</v>
          </cell>
        </row>
        <row r="16">
          <cell r="B16" t="str">
            <v>Suite 200</v>
          </cell>
          <cell r="I16" t="str">
            <v>DATE</v>
          </cell>
          <cell r="J16">
            <v>39853</v>
          </cell>
        </row>
        <row r="17">
          <cell r="B17" t="str">
            <v>Purchase, NY</v>
          </cell>
        </row>
        <row r="18">
          <cell r="B18">
            <v>10577</v>
          </cell>
          <cell r="F18" t="str">
            <v>REFERENCE</v>
          </cell>
          <cell r="G18" t="str">
            <v>OES ISC85X Controller</v>
          </cell>
        </row>
        <row r="19">
          <cell r="G19" t="str">
            <v>See Thru Shot and Game clock</v>
          </cell>
        </row>
        <row r="20">
          <cell r="G20" t="str">
            <v>Locker room Clocks</v>
          </cell>
        </row>
        <row r="21">
          <cell r="B21" t="str">
            <v>ATTENTION</v>
          </cell>
          <cell r="C21" t="str">
            <v>Chris Mascatello  914-696-2100   ext 146</v>
          </cell>
          <cell r="G21" t="str">
            <v>Data Panel</v>
          </cell>
        </row>
        <row r="22">
          <cell r="C22" t="str">
            <v>Fax</v>
          </cell>
          <cell r="D22" t="str">
            <v xml:space="preserve">    703-997-0297</v>
          </cell>
        </row>
        <row r="24">
          <cell r="A24" t="str">
            <v>ITEM</v>
          </cell>
          <cell r="B24" t="str">
            <v>QUANTITY</v>
          </cell>
          <cell r="E24" t="str">
            <v>DESCRIPTION</v>
          </cell>
          <cell r="I24" t="str">
            <v>UNIT</v>
          </cell>
          <cell r="J24" t="str">
            <v>AMOUNT</v>
          </cell>
        </row>
        <row r="25">
          <cell r="I25" t="str">
            <v>US FUNDS</v>
          </cell>
          <cell r="J25" t="str">
            <v>US FUNDS</v>
          </cell>
        </row>
        <row r="27">
          <cell r="A27">
            <v>1</v>
          </cell>
          <cell r="B27">
            <v>3</v>
          </cell>
          <cell r="C27" t="str">
            <v xml:space="preserve">OES Intelligent Scoreboard Controller </v>
          </cell>
          <cell r="I27">
            <v>575</v>
          </cell>
          <cell r="J27">
            <v>1725</v>
          </cell>
        </row>
        <row r="28">
          <cell r="C28" t="str">
            <v xml:space="preserve"> - Membrane keypad with built in - tactile feedback</v>
          </cell>
        </row>
        <row r="29">
          <cell r="C29" t="str">
            <v xml:space="preserve"> - Quick connect communication port</v>
          </cell>
        </row>
        <row r="30">
          <cell r="C30" t="str">
            <v xml:space="preserve"> - Cable and switch box to reset play clocks and start and stop scoreboard</v>
          </cell>
        </row>
        <row r="32">
          <cell r="A32">
            <v>2</v>
          </cell>
          <cell r="B32">
            <v>2</v>
          </cell>
          <cell r="C32" t="str">
            <v>OES See Thru Shot and Game Clocks</v>
          </cell>
          <cell r="I32">
            <v>5400</v>
          </cell>
          <cell r="J32">
            <v>10800</v>
          </cell>
        </row>
        <row r="33">
          <cell r="C33" t="str">
            <v xml:space="preserve"> - Approx. dimensions: Large Game clock Digits Enclosure: 30" x 30" x 4" (D)</v>
          </cell>
        </row>
        <row r="34">
          <cell r="C34" t="str">
            <v xml:space="preserve"> - Large Game clock digits; 7" Amber  ( 88:88 )</v>
          </cell>
        </row>
        <row r="35">
          <cell r="C35" t="str">
            <v xml:space="preserve"> - Large Shot clock digits: 14" Red Shot clocks   ( 88 )</v>
          </cell>
        </row>
        <row r="37">
          <cell r="C37" t="str">
            <v xml:space="preserve"> - Approx. dimensions: Small Game clock Digits Enclosure: 22" x 22" x 3 1/2" (D)</v>
          </cell>
        </row>
        <row r="38">
          <cell r="C38" t="str">
            <v xml:space="preserve"> - Game clock digits are 6" Amber  ( 88:88 )</v>
          </cell>
        </row>
        <row r="39">
          <cell r="C39" t="str">
            <v xml:space="preserve"> - Shot Clock digits are 7" Red  ( 88 )</v>
          </cell>
        </row>
        <row r="41">
          <cell r="C41" t="str">
            <v>Controller Box mounted at bottom of Basketball Net Frame</v>
          </cell>
        </row>
        <row r="42">
          <cell r="C42" t="str">
            <v xml:space="preserve"> - Approx. 16" x 14" x 10" (D)</v>
          </cell>
        </row>
        <row r="43">
          <cell r="C43" t="str">
            <v xml:space="preserve"> - c/w Horn</v>
          </cell>
        </row>
        <row r="45">
          <cell r="A45">
            <v>3</v>
          </cell>
          <cell r="B45">
            <v>2</v>
          </cell>
          <cell r="C45" t="str">
            <v>Red LED Strip Lights for Back Boards</v>
          </cell>
          <cell r="I45">
            <v>995</v>
          </cell>
          <cell r="J45">
            <v>1990</v>
          </cell>
        </row>
        <row r="48">
          <cell r="A48">
            <v>4</v>
          </cell>
          <cell r="B48">
            <v>2</v>
          </cell>
          <cell r="C48" t="str">
            <v>Score Table Strip Lights</v>
          </cell>
          <cell r="I48">
            <v>1500</v>
          </cell>
          <cell r="J48">
            <v>1500</v>
          </cell>
        </row>
        <row r="51">
          <cell r="A51">
            <v>5</v>
          </cell>
          <cell r="B51">
            <v>6</v>
          </cell>
          <cell r="C51" t="str">
            <v>OES Locker room Clocks</v>
          </cell>
          <cell r="I51">
            <v>455</v>
          </cell>
          <cell r="J51">
            <v>2730</v>
          </cell>
        </row>
        <row r="52">
          <cell r="C52" t="str">
            <v xml:space="preserve"> - Approx. dimensions: 20" (W) x 8" (H) x 4" (D)</v>
          </cell>
        </row>
        <row r="53">
          <cell r="C53" t="str">
            <v xml:space="preserve"> - 4" Red LED digits</v>
          </cell>
        </row>
        <row r="54">
          <cell r="C54" t="str">
            <v xml:space="preserve"> - Wall mounting brackets</v>
          </cell>
        </row>
        <row r="56">
          <cell r="A56">
            <v>6</v>
          </cell>
          <cell r="B56">
            <v>1</v>
          </cell>
          <cell r="C56" t="str">
            <v>OES Data Distribution Module</v>
          </cell>
          <cell r="I56">
            <v>1800</v>
          </cell>
          <cell r="J56">
            <v>1800</v>
          </cell>
        </row>
        <row r="57">
          <cell r="C57" t="str">
            <v xml:space="preserve"> - Data Splitter for Basketball</v>
          </cell>
        </row>
        <row r="58">
          <cell r="C58" t="str">
            <v xml:space="preserve"> - Locker Room Clocks</v>
          </cell>
        </row>
        <row r="59">
          <cell r="C59" t="str">
            <v xml:space="preserve"> - ISC85X Controller</v>
          </cell>
        </row>
        <row r="61">
          <cell r="B61" t="str">
            <v>NOTE</v>
          </cell>
          <cell r="C61" t="str">
            <v xml:space="preserve"> - Prices quoted in US Funds</v>
          </cell>
        </row>
        <row r="62">
          <cell r="C62" t="str">
            <v xml:space="preserve"> - All OES supplied equipment is warranted for a period of 5 years</v>
          </cell>
        </row>
        <row r="63">
          <cell r="C63" t="str">
            <v xml:space="preserve">         - Includes all parts, labor FOB London</v>
          </cell>
        </row>
        <row r="64">
          <cell r="C64" t="str">
            <v xml:space="preserve"> - All OES replacement parts will not extend, in part or in whole,</v>
          </cell>
        </row>
        <row r="65">
          <cell r="C65" t="str">
            <v xml:space="preserve">            the warranty period</v>
          </cell>
        </row>
        <row r="66">
          <cell r="C66" t="str">
            <v xml:space="preserve"> - Shipping, duty and brokerage are extra</v>
          </cell>
        </row>
        <row r="67">
          <cell r="C67" t="str">
            <v xml:space="preserve"> - No taxes for items shipped to US.</v>
          </cell>
          <cell r="J67" t="str">
            <v>US FUNDS</v>
          </cell>
        </row>
        <row r="68">
          <cell r="I68" t="str">
            <v>TOTAL</v>
          </cell>
          <cell r="J68">
            <v>20545</v>
          </cell>
        </row>
        <row r="69">
          <cell r="C69" t="str">
            <v>THIS QUOTATION FIRM 30 DAYS, AND SUBJECT TO THE TERMS AND CONDITIONS</v>
          </cell>
        </row>
        <row r="70">
          <cell r="C70" t="str">
            <v>NOTED ABOVE INCLUDING THOSE ON THE REVERSE SIDE HEREOF.</v>
          </cell>
        </row>
        <row r="74">
          <cell r="A74" t="str">
            <v>FOB</v>
          </cell>
          <cell r="B74" t="str">
            <v>London, Ontario</v>
          </cell>
        </row>
        <row r="76">
          <cell r="A76" t="str">
            <v>ESTIMATED DELIVERY</v>
          </cell>
          <cell r="C76" t="str">
            <v>7 to 9 weeks</v>
          </cell>
          <cell r="E76" t="str">
            <v>IF PURCHASE ORDER RECEIVED BY</v>
          </cell>
          <cell r="H76" t="str">
            <v>TBD</v>
          </cell>
        </row>
        <row r="79">
          <cell r="G79" t="str">
            <v>OES, Inc.</v>
          </cell>
          <cell r="H79" t="str">
            <v>Bob Adair</v>
          </cell>
        </row>
        <row r="80">
          <cell r="G80" t="str">
            <v>PER:</v>
          </cell>
          <cell r="H80" t="str">
            <v>badair@oes-inc.com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 A.1.1"/>
      <sheetName val="S A.1.2"/>
      <sheetName val="S B.2.1"/>
      <sheetName val="S B.2.2"/>
      <sheetName val="ADD No. 1"/>
      <sheetName val="ADD No. 1 Courtside LED"/>
      <sheetName val="Cost Sheet SACO"/>
      <sheetName val="VSV"/>
      <sheetName val="SACO Install"/>
      <sheetName val="OES1"/>
      <sheetName val="OES2"/>
      <sheetName val="OES3"/>
      <sheetName val="OES4"/>
      <sheetName val="OES5"/>
    </sheetNames>
    <sheetDataSet>
      <sheetData sheetId="0">
        <row r="1">
          <cell r="I1" t="str">
            <v>QUOTATION #</v>
          </cell>
        </row>
      </sheetData>
      <sheetData sheetId="1">
        <row r="1">
          <cell r="I1" t="str">
            <v>QUOTATION #</v>
          </cell>
        </row>
      </sheetData>
      <sheetData sheetId="2">
        <row r="1">
          <cell r="I1" t="str">
            <v>QUOTATION #</v>
          </cell>
        </row>
      </sheetData>
      <sheetData sheetId="3"/>
      <sheetData sheetId="4"/>
      <sheetData sheetId="5"/>
      <sheetData sheetId="6">
        <row r="1">
          <cell r="I1" t="str">
            <v>QUOTATION #</v>
          </cell>
        </row>
      </sheetData>
      <sheetData sheetId="7">
        <row r="1">
          <cell r="I1" t="str">
            <v>QUOTATION #</v>
          </cell>
        </row>
      </sheetData>
      <sheetData sheetId="8">
        <row r="1">
          <cell r="I1" t="str">
            <v>QUOTATION #</v>
          </cell>
        </row>
      </sheetData>
      <sheetData sheetId="9">
        <row r="1">
          <cell r="I1" t="str">
            <v>QUOTATION #</v>
          </cell>
          <cell r="J1" t="str">
            <v>13291-P</v>
          </cell>
        </row>
        <row r="3">
          <cell r="I3" t="str">
            <v>PAGE#</v>
          </cell>
          <cell r="J3" t="str">
            <v>1</v>
          </cell>
        </row>
        <row r="4">
          <cell r="I4" t="str">
            <v>OF</v>
          </cell>
          <cell r="J4">
            <v>2</v>
          </cell>
        </row>
        <row r="12">
          <cell r="B12" t="str">
            <v>1-877-652-5833  Toll Free   1-519-652-3795  Fax</v>
          </cell>
        </row>
        <row r="14">
          <cell r="A14" t="str">
            <v>TO</v>
          </cell>
          <cell r="B14" t="str">
            <v>ANC Sports Enterprises</v>
          </cell>
        </row>
        <row r="15">
          <cell r="B15" t="str">
            <v>2 Manhattville Road</v>
          </cell>
        </row>
        <row r="16">
          <cell r="B16" t="str">
            <v>Suite 200</v>
          </cell>
          <cell r="I16" t="str">
            <v>DATE</v>
          </cell>
          <cell r="J16">
            <v>39853</v>
          </cell>
        </row>
        <row r="17">
          <cell r="B17" t="str">
            <v>Purchase, NY</v>
          </cell>
        </row>
        <row r="18">
          <cell r="B18">
            <v>10577</v>
          </cell>
          <cell r="F18" t="str">
            <v>REFERENCE</v>
          </cell>
          <cell r="G18" t="str">
            <v>OES ISC85X Controller</v>
          </cell>
        </row>
        <row r="19">
          <cell r="G19" t="str">
            <v>See Thru Shot and Game clock</v>
          </cell>
        </row>
        <row r="20">
          <cell r="G20" t="str">
            <v>Locker room Clocks</v>
          </cell>
        </row>
        <row r="21">
          <cell r="B21" t="str">
            <v>ATTENTION</v>
          </cell>
          <cell r="C21" t="str">
            <v>Chris Mascatello  914-696-2100   ext 146</v>
          </cell>
          <cell r="G21" t="str">
            <v>Data Panel</v>
          </cell>
        </row>
        <row r="22">
          <cell r="C22" t="str">
            <v>Fax</v>
          </cell>
          <cell r="D22" t="str">
            <v xml:space="preserve">    703-997-0297</v>
          </cell>
        </row>
        <row r="24">
          <cell r="A24" t="str">
            <v>ITEM</v>
          </cell>
          <cell r="B24" t="str">
            <v>QUANTITY</v>
          </cell>
          <cell r="E24" t="str">
            <v>DESCRIPTION</v>
          </cell>
          <cell r="I24" t="str">
            <v>UNIT</v>
          </cell>
          <cell r="J24" t="str">
            <v>AMOUNT</v>
          </cell>
        </row>
        <row r="25">
          <cell r="I25" t="str">
            <v>US FUNDS</v>
          </cell>
          <cell r="J25" t="str">
            <v>US FUNDS</v>
          </cell>
        </row>
        <row r="27">
          <cell r="A27">
            <v>1</v>
          </cell>
          <cell r="B27">
            <v>3</v>
          </cell>
          <cell r="C27" t="str">
            <v xml:space="preserve">OES Intelligent Scoreboard Controller </v>
          </cell>
          <cell r="I27">
            <v>575</v>
          </cell>
          <cell r="J27">
            <v>1725</v>
          </cell>
        </row>
        <row r="28">
          <cell r="C28" t="str">
            <v xml:space="preserve"> - Membrane keypad with built in - tactile feedback</v>
          </cell>
        </row>
        <row r="29">
          <cell r="C29" t="str">
            <v xml:space="preserve"> - Quick connect communication port</v>
          </cell>
        </row>
        <row r="30">
          <cell r="C30" t="str">
            <v xml:space="preserve"> - Cable and switch box to reset play clocks and start and stop scoreboard</v>
          </cell>
        </row>
        <row r="32">
          <cell r="A32">
            <v>2</v>
          </cell>
          <cell r="B32">
            <v>2</v>
          </cell>
          <cell r="C32" t="str">
            <v>OES See Thru Shot and Game Clocks</v>
          </cell>
          <cell r="I32">
            <v>5400</v>
          </cell>
          <cell r="J32">
            <v>10800</v>
          </cell>
        </row>
        <row r="33">
          <cell r="C33" t="str">
            <v xml:space="preserve"> - Approx. dimensions: Large Game clock Digits Enclosure: 30" x 30" x 4" (D)</v>
          </cell>
        </row>
        <row r="34">
          <cell r="C34" t="str">
            <v xml:space="preserve"> - Large Game clock digits; 7" Amber  ( 88:88 )</v>
          </cell>
        </row>
        <row r="35">
          <cell r="C35" t="str">
            <v xml:space="preserve"> - Large Shot clock digits: 14" Red Shot clocks   ( 88 )</v>
          </cell>
        </row>
        <row r="37">
          <cell r="C37" t="str">
            <v xml:space="preserve"> - Approx. dimensions: Small Game clock Digits Enclosure: 22" x 22" x 3 1/2" (D)</v>
          </cell>
        </row>
        <row r="38">
          <cell r="C38" t="str">
            <v xml:space="preserve"> - Game clock digits are 6" Amber  ( 88:88 )</v>
          </cell>
        </row>
        <row r="39">
          <cell r="C39" t="str">
            <v xml:space="preserve"> - Shot Clock digits are 7" Red  ( 88 )</v>
          </cell>
        </row>
        <row r="41">
          <cell r="C41" t="str">
            <v>Controller Box mounted at bottom of Basketball Net Frame</v>
          </cell>
        </row>
        <row r="42">
          <cell r="C42" t="str">
            <v xml:space="preserve"> - Approx. 16" x 14" x 10" (D)</v>
          </cell>
        </row>
        <row r="43">
          <cell r="C43" t="str">
            <v xml:space="preserve"> - c/w Horn</v>
          </cell>
        </row>
        <row r="45">
          <cell r="A45">
            <v>3</v>
          </cell>
          <cell r="B45">
            <v>2</v>
          </cell>
          <cell r="C45" t="str">
            <v>Red LED Strip Lights for Back Boards</v>
          </cell>
          <cell r="I45">
            <v>995</v>
          </cell>
          <cell r="J45">
            <v>1990</v>
          </cell>
        </row>
        <row r="48">
          <cell r="A48">
            <v>4</v>
          </cell>
          <cell r="B48">
            <v>2</v>
          </cell>
          <cell r="C48" t="str">
            <v>Score Table Strip Lights</v>
          </cell>
          <cell r="I48">
            <v>1500</v>
          </cell>
          <cell r="J48">
            <v>1500</v>
          </cell>
        </row>
        <row r="51">
          <cell r="A51">
            <v>5</v>
          </cell>
          <cell r="B51">
            <v>6</v>
          </cell>
          <cell r="C51" t="str">
            <v>OES Locker room Clocks</v>
          </cell>
          <cell r="I51">
            <v>455</v>
          </cell>
          <cell r="J51">
            <v>2730</v>
          </cell>
        </row>
        <row r="52">
          <cell r="C52" t="str">
            <v xml:space="preserve"> - Approx. dimensions: 20" (W) x 8" (H) x 4" (D)</v>
          </cell>
        </row>
        <row r="53">
          <cell r="C53" t="str">
            <v xml:space="preserve"> - 4" Red LED digits</v>
          </cell>
        </row>
        <row r="54">
          <cell r="C54" t="str">
            <v xml:space="preserve"> - Wall mounting brackets</v>
          </cell>
        </row>
        <row r="56">
          <cell r="A56">
            <v>6</v>
          </cell>
          <cell r="B56">
            <v>1</v>
          </cell>
          <cell r="C56" t="str">
            <v>OES Data Distribution Module</v>
          </cell>
          <cell r="I56">
            <v>1800</v>
          </cell>
          <cell r="J56">
            <v>1800</v>
          </cell>
        </row>
        <row r="57">
          <cell r="C57" t="str">
            <v xml:space="preserve"> - Data Splitter for Basketball</v>
          </cell>
        </row>
        <row r="58">
          <cell r="C58" t="str">
            <v xml:space="preserve"> - Locker Room Clocks</v>
          </cell>
        </row>
        <row r="59">
          <cell r="C59" t="str">
            <v xml:space="preserve"> - ISC85X Controller</v>
          </cell>
        </row>
        <row r="61">
          <cell r="B61" t="str">
            <v>NOTE</v>
          </cell>
          <cell r="C61" t="str">
            <v xml:space="preserve"> - Prices quoted in US Funds</v>
          </cell>
        </row>
        <row r="62">
          <cell r="C62" t="str">
            <v xml:space="preserve"> - All OES supplied equipment is warranted for a period of 5 years</v>
          </cell>
        </row>
        <row r="63">
          <cell r="C63" t="str">
            <v xml:space="preserve">         - Includes all parts, labor FOB London</v>
          </cell>
        </row>
        <row r="64">
          <cell r="C64" t="str">
            <v xml:space="preserve"> - All OES replacement parts will not extend, in part or in whole,</v>
          </cell>
        </row>
        <row r="65">
          <cell r="C65" t="str">
            <v xml:space="preserve">            the warranty period</v>
          </cell>
        </row>
        <row r="66">
          <cell r="C66" t="str">
            <v xml:space="preserve"> - Shipping, duty and brokerage are extra</v>
          </cell>
        </row>
        <row r="67">
          <cell r="C67" t="str">
            <v xml:space="preserve"> - No taxes for items shipped to US.</v>
          </cell>
          <cell r="J67" t="str">
            <v>US FUNDS</v>
          </cell>
        </row>
        <row r="68">
          <cell r="I68" t="str">
            <v>TOTAL</v>
          </cell>
          <cell r="J68">
            <v>20545</v>
          </cell>
        </row>
        <row r="69">
          <cell r="C69" t="str">
            <v>THIS QUOTATION FIRM 30 DAYS, AND SUBJECT TO THE TERMS AND CONDITIONS</v>
          </cell>
        </row>
        <row r="70">
          <cell r="C70" t="str">
            <v>NOTED ABOVE INCLUDING THOSE ON THE REVERSE SIDE HEREOF.</v>
          </cell>
        </row>
        <row r="74">
          <cell r="A74" t="str">
            <v>FOB</v>
          </cell>
          <cell r="B74" t="str">
            <v>London, Ontario</v>
          </cell>
        </row>
        <row r="76">
          <cell r="A76" t="str">
            <v>ESTIMATED DELIVERY</v>
          </cell>
          <cell r="C76" t="str">
            <v>7 to 9 weeks</v>
          </cell>
          <cell r="E76" t="str">
            <v>IF PURCHASE ORDER RECEIVED BY</v>
          </cell>
          <cell r="H76" t="str">
            <v>TBD</v>
          </cell>
        </row>
        <row r="79">
          <cell r="G79" t="str">
            <v>OES, Inc.</v>
          </cell>
          <cell r="H79" t="str">
            <v>Bob Adair</v>
          </cell>
        </row>
        <row r="80">
          <cell r="G80" t="str">
            <v>PER:</v>
          </cell>
          <cell r="H80" t="str">
            <v>badair@oes-inc.com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 A.1.1"/>
      <sheetName val="S A.1.2"/>
      <sheetName val="S B.2.1"/>
      <sheetName val="S B.2.2"/>
      <sheetName val="ADD No. 1"/>
      <sheetName val="ADD No. 1 Courtside LED"/>
      <sheetName val="Cost Sheet SACO"/>
      <sheetName val="VSV"/>
      <sheetName val="SACO Install"/>
      <sheetName val="OES1"/>
      <sheetName val="OES2"/>
      <sheetName val="OES3"/>
      <sheetName val="OES4"/>
      <sheetName val="OES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I1" t="str">
            <v>QUOTATION #</v>
          </cell>
          <cell r="J1" t="str">
            <v>13291-P</v>
          </cell>
        </row>
        <row r="3">
          <cell r="I3" t="str">
            <v>PAGE#</v>
          </cell>
          <cell r="J3" t="str">
            <v>1</v>
          </cell>
        </row>
        <row r="4">
          <cell r="I4" t="str">
            <v>OF</v>
          </cell>
          <cell r="J4">
            <v>2</v>
          </cell>
        </row>
        <row r="12">
          <cell r="B12" t="str">
            <v>1-877-652-5833  Toll Free   1-519-652-3795  Fax</v>
          </cell>
        </row>
        <row r="14">
          <cell r="A14" t="str">
            <v>TO</v>
          </cell>
          <cell r="B14" t="str">
            <v>ANC Sports Enterprises</v>
          </cell>
        </row>
        <row r="15">
          <cell r="B15" t="str">
            <v>2 Manhattville Road</v>
          </cell>
        </row>
        <row r="16">
          <cell r="B16" t="str">
            <v>Suite 200</v>
          </cell>
          <cell r="I16" t="str">
            <v>DATE</v>
          </cell>
          <cell r="J16">
            <v>39853</v>
          </cell>
        </row>
        <row r="17">
          <cell r="B17" t="str">
            <v>Purchase, NY</v>
          </cell>
        </row>
        <row r="18">
          <cell r="B18">
            <v>10577</v>
          </cell>
          <cell r="F18" t="str">
            <v>REFERENCE</v>
          </cell>
          <cell r="G18" t="str">
            <v>OES ISC85X Controller</v>
          </cell>
        </row>
        <row r="19">
          <cell r="G19" t="str">
            <v>See Thru Shot and Game clock</v>
          </cell>
        </row>
        <row r="20">
          <cell r="G20" t="str">
            <v>Locker room Clocks</v>
          </cell>
        </row>
        <row r="21">
          <cell r="B21" t="str">
            <v>ATTENTION</v>
          </cell>
          <cell r="C21" t="str">
            <v>Chris Mascatello  914-696-2100   ext 146</v>
          </cell>
          <cell r="G21" t="str">
            <v>Data Panel</v>
          </cell>
        </row>
        <row r="22">
          <cell r="C22" t="str">
            <v>Fax</v>
          </cell>
          <cell r="D22" t="str">
            <v xml:space="preserve">    703-997-0297</v>
          </cell>
        </row>
        <row r="24">
          <cell r="A24" t="str">
            <v>ITEM</v>
          </cell>
          <cell r="B24" t="str">
            <v>QUANTITY</v>
          </cell>
          <cell r="E24" t="str">
            <v>DESCRIPTION</v>
          </cell>
          <cell r="I24" t="str">
            <v>UNIT</v>
          </cell>
          <cell r="J24" t="str">
            <v>AMOUNT</v>
          </cell>
        </row>
        <row r="25">
          <cell r="I25" t="str">
            <v>US FUNDS</v>
          </cell>
          <cell r="J25" t="str">
            <v>US FUNDS</v>
          </cell>
        </row>
        <row r="27">
          <cell r="A27">
            <v>1</v>
          </cell>
          <cell r="B27">
            <v>3</v>
          </cell>
          <cell r="C27" t="str">
            <v xml:space="preserve">OES Intelligent Scoreboard Controller </v>
          </cell>
          <cell r="I27">
            <v>575</v>
          </cell>
          <cell r="J27">
            <v>1725</v>
          </cell>
        </row>
        <row r="28">
          <cell r="C28" t="str">
            <v xml:space="preserve"> - Membrane keypad with built in - tactile feedback</v>
          </cell>
        </row>
        <row r="29">
          <cell r="C29" t="str">
            <v xml:space="preserve"> - Quick connect communication port</v>
          </cell>
        </row>
        <row r="30">
          <cell r="C30" t="str">
            <v xml:space="preserve"> - Cable and switch box to reset play clocks and start and stop scoreboard</v>
          </cell>
        </row>
        <row r="32">
          <cell r="A32">
            <v>2</v>
          </cell>
          <cell r="B32">
            <v>2</v>
          </cell>
          <cell r="C32" t="str">
            <v>OES See Thru Shot and Game Clocks</v>
          </cell>
          <cell r="I32">
            <v>5400</v>
          </cell>
          <cell r="J32">
            <v>10800</v>
          </cell>
        </row>
        <row r="33">
          <cell r="C33" t="str">
            <v xml:space="preserve"> - Approx. dimensions: Large Game clock Digits Enclosure: 30" x 30" x 4" (D)</v>
          </cell>
        </row>
        <row r="34">
          <cell r="C34" t="str">
            <v xml:space="preserve"> - Large Game clock digits; 7" Amber  ( 88:88 )</v>
          </cell>
        </row>
        <row r="35">
          <cell r="C35" t="str">
            <v xml:space="preserve"> - Large Shot clock digits: 14" Red Shot clocks   ( 88 )</v>
          </cell>
        </row>
        <row r="37">
          <cell r="C37" t="str">
            <v xml:space="preserve"> - Approx. dimensions: Small Game clock Digits Enclosure: 22" x 22" x 3 1/2" (D)</v>
          </cell>
        </row>
        <row r="38">
          <cell r="C38" t="str">
            <v xml:space="preserve"> - Game clock digits are 6" Amber  ( 88:88 )</v>
          </cell>
        </row>
        <row r="39">
          <cell r="C39" t="str">
            <v xml:space="preserve"> - Shot Clock digits are 7" Red  ( 88 )</v>
          </cell>
        </row>
        <row r="41">
          <cell r="C41" t="str">
            <v>Controller Box mounted at bottom of Basketball Net Frame</v>
          </cell>
        </row>
        <row r="42">
          <cell r="C42" t="str">
            <v xml:space="preserve"> - Approx. 16" x 14" x 10" (D)</v>
          </cell>
        </row>
        <row r="43">
          <cell r="C43" t="str">
            <v xml:space="preserve"> - c/w Horn</v>
          </cell>
        </row>
        <row r="45">
          <cell r="A45">
            <v>3</v>
          </cell>
          <cell r="B45">
            <v>2</v>
          </cell>
          <cell r="C45" t="str">
            <v>Red LED Strip Lights for Back Boards</v>
          </cell>
          <cell r="I45">
            <v>995</v>
          </cell>
          <cell r="J45">
            <v>1990</v>
          </cell>
        </row>
        <row r="48">
          <cell r="A48">
            <v>4</v>
          </cell>
          <cell r="B48">
            <v>2</v>
          </cell>
          <cell r="C48" t="str">
            <v>Score Table Strip Lights</v>
          </cell>
          <cell r="I48">
            <v>1500</v>
          </cell>
          <cell r="J48">
            <v>1500</v>
          </cell>
        </row>
        <row r="51">
          <cell r="A51">
            <v>5</v>
          </cell>
          <cell r="B51">
            <v>6</v>
          </cell>
          <cell r="C51" t="str">
            <v>OES Locker room Clocks</v>
          </cell>
          <cell r="I51">
            <v>455</v>
          </cell>
          <cell r="J51">
            <v>2730</v>
          </cell>
        </row>
        <row r="52">
          <cell r="C52" t="str">
            <v xml:space="preserve"> - Approx. dimensions: 20" (W) x 8" (H) x 4" (D)</v>
          </cell>
        </row>
        <row r="53">
          <cell r="C53" t="str">
            <v xml:space="preserve"> - 4" Red LED digits</v>
          </cell>
        </row>
        <row r="54">
          <cell r="C54" t="str">
            <v xml:space="preserve"> - Wall mounting brackets</v>
          </cell>
        </row>
        <row r="56">
          <cell r="A56">
            <v>6</v>
          </cell>
          <cell r="B56">
            <v>1</v>
          </cell>
          <cell r="C56" t="str">
            <v>OES Data Distribution Module</v>
          </cell>
          <cell r="I56">
            <v>1800</v>
          </cell>
          <cell r="J56">
            <v>1800</v>
          </cell>
        </row>
        <row r="57">
          <cell r="C57" t="str">
            <v xml:space="preserve"> - Data Splitter for Basketball</v>
          </cell>
        </row>
        <row r="58">
          <cell r="C58" t="str">
            <v xml:space="preserve"> - Locker Room Clocks</v>
          </cell>
        </row>
        <row r="59">
          <cell r="C59" t="str">
            <v xml:space="preserve"> - ISC85X Controller</v>
          </cell>
        </row>
        <row r="61">
          <cell r="B61" t="str">
            <v>NOTE</v>
          </cell>
          <cell r="C61" t="str">
            <v xml:space="preserve"> - Prices quoted in US Funds</v>
          </cell>
        </row>
        <row r="62">
          <cell r="C62" t="str">
            <v xml:space="preserve"> - All OES supplied equipment is warranted for a period of 5 years</v>
          </cell>
        </row>
        <row r="63">
          <cell r="C63" t="str">
            <v xml:space="preserve">         - Includes all parts, labor FOB London</v>
          </cell>
        </row>
        <row r="64">
          <cell r="C64" t="str">
            <v xml:space="preserve"> - All OES replacement parts will not extend, in part or in whole,</v>
          </cell>
        </row>
        <row r="65">
          <cell r="C65" t="str">
            <v xml:space="preserve">            the warranty period</v>
          </cell>
        </row>
        <row r="66">
          <cell r="C66" t="str">
            <v xml:space="preserve"> - Shipping, duty and brokerage are extra</v>
          </cell>
        </row>
        <row r="67">
          <cell r="C67" t="str">
            <v xml:space="preserve"> - No taxes for items shipped to US.</v>
          </cell>
          <cell r="J67" t="str">
            <v>US FUNDS</v>
          </cell>
        </row>
        <row r="68">
          <cell r="I68" t="str">
            <v>TOTAL</v>
          </cell>
          <cell r="J68">
            <v>20545</v>
          </cell>
        </row>
        <row r="69">
          <cell r="C69" t="str">
            <v>THIS QUOTATION FIRM 30 DAYS, AND SUBJECT TO THE TERMS AND CONDITIONS</v>
          </cell>
        </row>
        <row r="70">
          <cell r="C70" t="str">
            <v>NOTED ABOVE INCLUDING THOSE ON THE REVERSE SIDE HEREOF.</v>
          </cell>
        </row>
        <row r="74">
          <cell r="A74" t="str">
            <v>FOB</v>
          </cell>
          <cell r="B74" t="str">
            <v>London, Ontario</v>
          </cell>
        </row>
        <row r="76">
          <cell r="A76" t="str">
            <v>ESTIMATED DELIVERY</v>
          </cell>
          <cell r="C76" t="str">
            <v>7 to 9 weeks</v>
          </cell>
          <cell r="E76" t="str">
            <v>IF PURCHASE ORDER RECEIVED BY</v>
          </cell>
          <cell r="H76" t="str">
            <v>TBD</v>
          </cell>
        </row>
        <row r="79">
          <cell r="G79" t="str">
            <v>OES, Inc.</v>
          </cell>
          <cell r="H79" t="str">
            <v>Bob Adair</v>
          </cell>
        </row>
        <row r="80">
          <cell r="G80" t="str">
            <v>PER:</v>
          </cell>
          <cell r="H80" t="str">
            <v>badair@oes-inc.com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EE03D-7F3B-4EB0-92F6-57680359A030}">
  <dimension ref="A1:L73"/>
  <sheetViews>
    <sheetView tabSelected="1" zoomScaleNormal="100" zoomScalePageLayoutView="85" workbookViewId="0">
      <pane ySplit="4" topLeftCell="A35" activePane="bottomLeft" state="frozen"/>
      <selection pane="bottomLeft" activeCell="G46" sqref="G46"/>
    </sheetView>
  </sheetViews>
  <sheetFormatPr baseColWidth="10" defaultColWidth="9.1640625" defaultRowHeight="12" x14ac:dyDescent="0.2"/>
  <cols>
    <col min="1" max="1" width="7.1640625" style="20" bestFit="1" customWidth="1"/>
    <col min="2" max="2" width="14.5" style="20" customWidth="1"/>
    <col min="3" max="3" width="16.83203125" style="20" customWidth="1"/>
    <col min="4" max="4" width="72.5" style="21" customWidth="1"/>
    <col min="5" max="5" width="7.5" style="20" customWidth="1"/>
    <col min="6" max="6" width="16.5" style="20" customWidth="1"/>
    <col min="7" max="7" width="19" style="20" customWidth="1"/>
    <col min="8" max="9" width="9.1640625" style="2"/>
    <col min="10" max="10" width="9.5" style="2" customWidth="1"/>
    <col min="11" max="12" width="9.1640625" style="2" hidden="1" customWidth="1"/>
    <col min="13" max="16384" width="9.1640625" style="2"/>
  </cols>
  <sheetData>
    <row r="1" spans="1:7" s="1" customFormat="1" ht="15" x14ac:dyDescent="0.2">
      <c r="A1" s="35"/>
      <c r="B1" s="36"/>
      <c r="C1" s="36"/>
      <c r="D1" s="36"/>
      <c r="E1" s="36"/>
      <c r="F1" s="36"/>
      <c r="G1" s="37"/>
    </row>
    <row r="2" spans="1:7" s="1" customFormat="1" ht="15.5" customHeight="1" x14ac:dyDescent="0.2">
      <c r="A2" s="38" t="s">
        <v>11</v>
      </c>
      <c r="B2" s="39"/>
      <c r="C2" s="39"/>
      <c r="D2" s="39"/>
      <c r="E2" s="39"/>
      <c r="F2" s="39"/>
      <c r="G2" s="40"/>
    </row>
    <row r="3" spans="1:7" s="1" customFormat="1" ht="20.5" customHeight="1" thickBot="1" x14ac:dyDescent="0.25">
      <c r="A3" s="41"/>
      <c r="B3" s="42"/>
      <c r="C3" s="42"/>
      <c r="D3" s="42"/>
      <c r="E3" s="42"/>
      <c r="F3" s="42"/>
      <c r="G3" s="43"/>
    </row>
    <row r="4" spans="1:7" s="6" customFormat="1" ht="18" customHeight="1" x14ac:dyDescent="0.2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</row>
    <row r="5" spans="1:7" ht="16.5" customHeight="1" x14ac:dyDescent="0.2">
      <c r="A5" s="44" t="s">
        <v>13</v>
      </c>
      <c r="B5" s="45"/>
      <c r="C5" s="45"/>
      <c r="D5" s="45"/>
      <c r="E5" s="45"/>
      <c r="F5" s="45"/>
      <c r="G5" s="46"/>
    </row>
    <row r="6" spans="1:7" ht="13.75" customHeight="1" x14ac:dyDescent="0.2">
      <c r="A6" s="47" t="s">
        <v>17</v>
      </c>
      <c r="B6" s="48"/>
      <c r="C6" s="48"/>
      <c r="D6" s="48"/>
      <c r="E6" s="48"/>
      <c r="F6" s="48"/>
      <c r="G6" s="49"/>
    </row>
    <row r="7" spans="1:7" ht="13.75" customHeight="1" x14ac:dyDescent="0.2">
      <c r="A7" s="7">
        <v>1</v>
      </c>
      <c r="B7" s="8"/>
      <c r="C7" s="8"/>
      <c r="D7" s="9"/>
      <c r="E7" s="10"/>
      <c r="F7" s="11"/>
      <c r="G7" s="12">
        <f t="shared" ref="G7:G16" si="0">SUM(F7*E7)</f>
        <v>0</v>
      </c>
    </row>
    <row r="8" spans="1:7" ht="13.75" customHeight="1" x14ac:dyDescent="0.2">
      <c r="A8" s="7">
        <v>2</v>
      </c>
      <c r="B8" s="8"/>
      <c r="C8" s="8"/>
      <c r="D8" s="9"/>
      <c r="E8" s="10"/>
      <c r="F8" s="11"/>
      <c r="G8" s="12">
        <f t="shared" si="0"/>
        <v>0</v>
      </c>
    </row>
    <row r="9" spans="1:7" ht="13.75" customHeight="1" x14ac:dyDescent="0.2">
      <c r="A9" s="7">
        <v>3</v>
      </c>
      <c r="B9" s="8"/>
      <c r="C9" s="8"/>
      <c r="D9" s="9"/>
      <c r="E9" s="10"/>
      <c r="F9" s="11"/>
      <c r="G9" s="12">
        <f t="shared" si="0"/>
        <v>0</v>
      </c>
    </row>
    <row r="10" spans="1:7" ht="13.75" customHeight="1" x14ac:dyDescent="0.2">
      <c r="A10" s="7">
        <v>4</v>
      </c>
      <c r="B10" s="8"/>
      <c r="C10" s="8"/>
      <c r="D10" s="14"/>
      <c r="E10" s="10"/>
      <c r="F10" s="11"/>
      <c r="G10" s="12">
        <f>SUM(F10*E10)</f>
        <v>0</v>
      </c>
    </row>
    <row r="11" spans="1:7" ht="13.75" customHeight="1" x14ac:dyDescent="0.2">
      <c r="A11" s="7">
        <v>5</v>
      </c>
      <c r="B11" s="8"/>
      <c r="C11" s="8"/>
      <c r="D11" s="9"/>
      <c r="E11" s="10"/>
      <c r="F11" s="11"/>
      <c r="G11" s="12">
        <f>SUM(F11*E11)</f>
        <v>0</v>
      </c>
    </row>
    <row r="12" spans="1:7" ht="13.75" customHeight="1" x14ac:dyDescent="0.2">
      <c r="A12" s="7">
        <v>6</v>
      </c>
      <c r="B12" s="8"/>
      <c r="C12" s="8"/>
      <c r="D12" s="9"/>
      <c r="E12" s="10"/>
      <c r="F12" s="11"/>
      <c r="G12" s="12">
        <f t="shared" ref="G12:G13" si="1">SUM(F12*E12)</f>
        <v>0</v>
      </c>
    </row>
    <row r="13" spans="1:7" ht="13.75" customHeight="1" x14ac:dyDescent="0.2">
      <c r="A13" s="7">
        <v>7</v>
      </c>
      <c r="B13" s="8"/>
      <c r="C13" s="8"/>
      <c r="D13" s="9"/>
      <c r="E13" s="10"/>
      <c r="F13" s="11"/>
      <c r="G13" s="12">
        <f t="shared" si="1"/>
        <v>0</v>
      </c>
    </row>
    <row r="14" spans="1:7" ht="13.75" customHeight="1" x14ac:dyDescent="0.2">
      <c r="A14" s="7">
        <v>8</v>
      </c>
      <c r="B14" s="8"/>
      <c r="C14" s="8"/>
      <c r="D14" s="9"/>
      <c r="E14" s="10"/>
      <c r="F14" s="11"/>
      <c r="G14" s="12">
        <f t="shared" si="0"/>
        <v>0</v>
      </c>
    </row>
    <row r="15" spans="1:7" ht="13.75" customHeight="1" x14ac:dyDescent="0.2">
      <c r="A15" s="7">
        <v>9</v>
      </c>
      <c r="B15" s="8"/>
      <c r="C15" s="8"/>
      <c r="D15" s="9"/>
      <c r="E15" s="10"/>
      <c r="F15" s="11"/>
      <c r="G15" s="12">
        <f t="shared" si="0"/>
        <v>0</v>
      </c>
    </row>
    <row r="16" spans="1:7" ht="13.75" customHeight="1" x14ac:dyDescent="0.2">
      <c r="A16" s="7">
        <v>10</v>
      </c>
      <c r="B16" s="8"/>
      <c r="C16" s="8"/>
      <c r="D16" s="9"/>
      <c r="E16" s="10"/>
      <c r="F16" s="11"/>
      <c r="G16" s="12">
        <f t="shared" si="0"/>
        <v>0</v>
      </c>
    </row>
    <row r="17" spans="1:7" ht="17" customHeight="1" x14ac:dyDescent="0.2">
      <c r="A17" s="32" t="s">
        <v>7</v>
      </c>
      <c r="B17" s="33"/>
      <c r="C17" s="33"/>
      <c r="D17" s="33"/>
      <c r="E17" s="33"/>
      <c r="F17" s="34"/>
      <c r="G17" s="13">
        <f>SUM(G7:G16)</f>
        <v>0</v>
      </c>
    </row>
    <row r="18" spans="1:7" ht="16.5" customHeight="1" x14ac:dyDescent="0.2">
      <c r="A18" s="44" t="s">
        <v>12</v>
      </c>
      <c r="B18" s="45"/>
      <c r="C18" s="45"/>
      <c r="D18" s="45"/>
      <c r="E18" s="45"/>
      <c r="F18" s="45"/>
      <c r="G18" s="46"/>
    </row>
    <row r="19" spans="1:7" ht="13.75" customHeight="1" x14ac:dyDescent="0.2">
      <c r="A19" s="47" t="s">
        <v>31</v>
      </c>
      <c r="B19" s="48"/>
      <c r="C19" s="48"/>
      <c r="D19" s="48"/>
      <c r="E19" s="48"/>
      <c r="F19" s="48"/>
      <c r="G19" s="49"/>
    </row>
    <row r="20" spans="1:7" ht="13.75" customHeight="1" x14ac:dyDescent="0.2">
      <c r="A20" s="7">
        <v>11</v>
      </c>
      <c r="B20" s="8"/>
      <c r="C20" s="8"/>
      <c r="D20" s="9"/>
      <c r="E20" s="10"/>
      <c r="F20" s="11"/>
      <c r="G20" s="12">
        <f t="shared" ref="G20:G22" si="2">SUM(F20*E20)</f>
        <v>0</v>
      </c>
    </row>
    <row r="21" spans="1:7" ht="13.75" customHeight="1" x14ac:dyDescent="0.2">
      <c r="A21" s="7">
        <v>12</v>
      </c>
      <c r="B21" s="8"/>
      <c r="C21" s="8"/>
      <c r="D21" s="9"/>
      <c r="E21" s="10"/>
      <c r="F21" s="11"/>
      <c r="G21" s="12">
        <f t="shared" si="2"/>
        <v>0</v>
      </c>
    </row>
    <row r="22" spans="1:7" ht="13.75" customHeight="1" x14ac:dyDescent="0.2">
      <c r="A22" s="7">
        <v>13</v>
      </c>
      <c r="B22" s="8"/>
      <c r="C22" s="8"/>
      <c r="D22" s="9"/>
      <c r="E22" s="10"/>
      <c r="F22" s="11"/>
      <c r="G22" s="12">
        <f t="shared" si="2"/>
        <v>0</v>
      </c>
    </row>
    <row r="23" spans="1:7" ht="13.75" customHeight="1" x14ac:dyDescent="0.2">
      <c r="A23" s="7">
        <v>14</v>
      </c>
      <c r="B23" s="8"/>
      <c r="C23" s="8"/>
      <c r="D23" s="14"/>
      <c r="E23" s="10"/>
      <c r="F23" s="11"/>
      <c r="G23" s="12">
        <f>SUM(F23*E23)</f>
        <v>0</v>
      </c>
    </row>
    <row r="24" spans="1:7" ht="13.75" customHeight="1" x14ac:dyDescent="0.2">
      <c r="A24" s="7">
        <v>15</v>
      </c>
      <c r="B24" s="8"/>
      <c r="C24" s="8"/>
      <c r="D24" s="9"/>
      <c r="E24" s="10"/>
      <c r="F24" s="11"/>
      <c r="G24" s="12">
        <f>SUM(F24*E24)</f>
        <v>0</v>
      </c>
    </row>
    <row r="25" spans="1:7" ht="13.75" customHeight="1" x14ac:dyDescent="0.2">
      <c r="A25" s="7">
        <v>16</v>
      </c>
      <c r="B25" s="8"/>
      <c r="C25" s="8"/>
      <c r="D25" s="9"/>
      <c r="E25" s="10"/>
      <c r="F25" s="11"/>
      <c r="G25" s="12">
        <f t="shared" ref="G25:G29" si="3">SUM(F25*E25)</f>
        <v>0</v>
      </c>
    </row>
    <row r="26" spans="1:7" ht="13.75" customHeight="1" x14ac:dyDescent="0.2">
      <c r="A26" s="7">
        <v>17</v>
      </c>
      <c r="B26" s="8"/>
      <c r="C26" s="8"/>
      <c r="D26" s="9"/>
      <c r="E26" s="10"/>
      <c r="F26" s="11"/>
      <c r="G26" s="12">
        <f t="shared" si="3"/>
        <v>0</v>
      </c>
    </row>
    <row r="27" spans="1:7" ht="13.75" customHeight="1" x14ac:dyDescent="0.2">
      <c r="A27" s="7">
        <v>18</v>
      </c>
      <c r="B27" s="8"/>
      <c r="C27" s="8"/>
      <c r="D27" s="9"/>
      <c r="E27" s="10"/>
      <c r="F27" s="11"/>
      <c r="G27" s="12">
        <f t="shared" si="3"/>
        <v>0</v>
      </c>
    </row>
    <row r="28" spans="1:7" ht="13.75" customHeight="1" x14ac:dyDescent="0.2">
      <c r="A28" s="7">
        <v>19</v>
      </c>
      <c r="B28" s="8"/>
      <c r="C28" s="8"/>
      <c r="D28" s="9"/>
      <c r="E28" s="10"/>
      <c r="F28" s="11"/>
      <c r="G28" s="12">
        <f t="shared" si="3"/>
        <v>0</v>
      </c>
    </row>
    <row r="29" spans="1:7" ht="13.75" customHeight="1" x14ac:dyDescent="0.2">
      <c r="A29" s="7">
        <v>20</v>
      </c>
      <c r="B29" s="8"/>
      <c r="C29" s="8"/>
      <c r="D29" s="9"/>
      <c r="E29" s="10"/>
      <c r="F29" s="11"/>
      <c r="G29" s="12">
        <f t="shared" si="3"/>
        <v>0</v>
      </c>
    </row>
    <row r="30" spans="1:7" ht="17" customHeight="1" x14ac:dyDescent="0.2">
      <c r="A30" s="32" t="s">
        <v>7</v>
      </c>
      <c r="B30" s="33"/>
      <c r="C30" s="33"/>
      <c r="D30" s="33"/>
      <c r="E30" s="33"/>
      <c r="F30" s="34"/>
      <c r="G30" s="13">
        <f>SUM(G20:G29)</f>
        <v>0</v>
      </c>
    </row>
    <row r="31" spans="1:7" ht="16.5" customHeight="1" x14ac:dyDescent="0.2">
      <c r="A31" s="44" t="s">
        <v>8</v>
      </c>
      <c r="B31" s="45"/>
      <c r="C31" s="45"/>
      <c r="D31" s="45"/>
      <c r="E31" s="45"/>
      <c r="F31" s="45"/>
      <c r="G31" s="46"/>
    </row>
    <row r="32" spans="1:7" ht="14.25" customHeight="1" x14ac:dyDescent="0.2">
      <c r="A32" s="7">
        <v>21</v>
      </c>
      <c r="B32" s="15"/>
      <c r="C32" s="15"/>
      <c r="D32" s="15"/>
      <c r="E32" s="16"/>
      <c r="F32" s="17"/>
      <c r="G32" s="18">
        <f>SUM(F32*E32)</f>
        <v>0</v>
      </c>
    </row>
    <row r="33" spans="1:7" ht="14.25" customHeight="1" x14ac:dyDescent="0.2">
      <c r="A33" s="7">
        <v>22</v>
      </c>
      <c r="B33" s="15"/>
      <c r="C33" s="15"/>
      <c r="D33" s="15"/>
      <c r="E33" s="16"/>
      <c r="F33" s="17"/>
      <c r="G33" s="18">
        <f t="shared" ref="G33:G35" si="4">SUM(F33*E33)</f>
        <v>0</v>
      </c>
    </row>
    <row r="34" spans="1:7" ht="14.25" customHeight="1" x14ac:dyDescent="0.2">
      <c r="A34" s="7">
        <v>23</v>
      </c>
      <c r="B34" s="15"/>
      <c r="C34" s="15"/>
      <c r="D34" s="15"/>
      <c r="E34" s="16"/>
      <c r="F34" s="17"/>
      <c r="G34" s="18">
        <f t="shared" si="4"/>
        <v>0</v>
      </c>
    </row>
    <row r="35" spans="1:7" ht="14.25" customHeight="1" x14ac:dyDescent="0.2">
      <c r="A35" s="7">
        <v>24</v>
      </c>
      <c r="B35" s="15"/>
      <c r="C35" s="15"/>
      <c r="D35" s="15"/>
      <c r="E35" s="16"/>
      <c r="F35" s="17"/>
      <c r="G35" s="18">
        <f t="shared" si="4"/>
        <v>0</v>
      </c>
    </row>
    <row r="36" spans="1:7" ht="14.25" customHeight="1" x14ac:dyDescent="0.2">
      <c r="A36" s="7">
        <v>25</v>
      </c>
      <c r="B36" s="15"/>
      <c r="C36" s="15"/>
      <c r="D36" s="15"/>
      <c r="E36" s="16"/>
      <c r="F36" s="17"/>
      <c r="G36" s="18">
        <f>SUM(F36*E36)</f>
        <v>0</v>
      </c>
    </row>
    <row r="37" spans="1:7" ht="17" customHeight="1" x14ac:dyDescent="0.2">
      <c r="A37" s="32" t="s">
        <v>7</v>
      </c>
      <c r="B37" s="33"/>
      <c r="C37" s="33"/>
      <c r="D37" s="33"/>
      <c r="E37" s="33"/>
      <c r="F37" s="34"/>
      <c r="G37" s="13">
        <f>SUM(G32:G36)</f>
        <v>0</v>
      </c>
    </row>
    <row r="38" spans="1:7" ht="16.5" customHeight="1" x14ac:dyDescent="0.2">
      <c r="A38" s="44" t="s">
        <v>14</v>
      </c>
      <c r="B38" s="45"/>
      <c r="C38" s="45"/>
      <c r="D38" s="45"/>
      <c r="E38" s="45"/>
      <c r="F38" s="45"/>
      <c r="G38" s="46"/>
    </row>
    <row r="39" spans="1:7" ht="14.25" customHeight="1" x14ac:dyDescent="0.2">
      <c r="A39" s="7">
        <v>26</v>
      </c>
      <c r="B39" s="15"/>
      <c r="C39" s="15"/>
      <c r="D39" s="15"/>
      <c r="E39" s="16"/>
      <c r="F39" s="17"/>
      <c r="G39" s="18">
        <f>SUM(F39*E39)</f>
        <v>0</v>
      </c>
    </row>
    <row r="40" spans="1:7" ht="14.25" customHeight="1" x14ac:dyDescent="0.2">
      <c r="A40" s="7">
        <v>27</v>
      </c>
      <c r="B40" s="15"/>
      <c r="C40" s="15"/>
      <c r="D40" s="15"/>
      <c r="E40" s="16"/>
      <c r="F40" s="17"/>
      <c r="G40" s="18">
        <f t="shared" ref="G40:G42" si="5">SUM(F40*E40)</f>
        <v>0</v>
      </c>
    </row>
    <row r="41" spans="1:7" ht="14.25" customHeight="1" x14ac:dyDescent="0.2">
      <c r="A41" s="7">
        <v>28</v>
      </c>
      <c r="B41" s="15"/>
      <c r="C41" s="15"/>
      <c r="D41" s="15"/>
      <c r="E41" s="16"/>
      <c r="F41" s="17"/>
      <c r="G41" s="18">
        <f t="shared" si="5"/>
        <v>0</v>
      </c>
    </row>
    <row r="42" spans="1:7" ht="14.25" customHeight="1" x14ac:dyDescent="0.2">
      <c r="A42" s="7">
        <v>29</v>
      </c>
      <c r="B42" s="15"/>
      <c r="C42" s="15"/>
      <c r="D42" s="15"/>
      <c r="E42" s="16"/>
      <c r="F42" s="17"/>
      <c r="G42" s="18">
        <f t="shared" si="5"/>
        <v>0</v>
      </c>
    </row>
    <row r="43" spans="1:7" ht="14.25" customHeight="1" x14ac:dyDescent="0.2">
      <c r="A43" s="7">
        <v>30</v>
      </c>
      <c r="B43" s="15"/>
      <c r="C43" s="15"/>
      <c r="D43" s="15"/>
      <c r="E43" s="16"/>
      <c r="F43" s="17"/>
      <c r="G43" s="18">
        <f>SUM(F43*E43)</f>
        <v>0</v>
      </c>
    </row>
    <row r="44" spans="1:7" ht="17" customHeight="1" x14ac:dyDescent="0.2">
      <c r="A44" s="32" t="s">
        <v>7</v>
      </c>
      <c r="B44" s="33"/>
      <c r="C44" s="33"/>
      <c r="D44" s="33"/>
      <c r="E44" s="33"/>
      <c r="F44" s="34"/>
      <c r="G44" s="13">
        <f>SUM(G39:G43)</f>
        <v>0</v>
      </c>
    </row>
    <row r="45" spans="1:7" ht="16.5" customHeight="1" x14ac:dyDescent="0.2">
      <c r="A45" s="44" t="s">
        <v>9</v>
      </c>
      <c r="B45" s="45"/>
      <c r="C45" s="45"/>
      <c r="D45" s="45"/>
      <c r="E45" s="45"/>
      <c r="F45" s="45"/>
      <c r="G45" s="46"/>
    </row>
    <row r="46" spans="1:7" ht="16.5" customHeight="1" x14ac:dyDescent="0.2">
      <c r="A46" s="53" t="s">
        <v>15</v>
      </c>
      <c r="B46" s="54"/>
      <c r="C46" s="54"/>
      <c r="D46" s="54"/>
      <c r="E46" s="54"/>
      <c r="F46" s="54"/>
      <c r="G46" s="19">
        <f>G44++G37+G30+G17+G57</f>
        <v>0</v>
      </c>
    </row>
    <row r="47" spans="1:7" ht="16.5" customHeight="1" x14ac:dyDescent="0.2">
      <c r="A47" s="53" t="s">
        <v>10</v>
      </c>
      <c r="B47" s="54"/>
      <c r="C47" s="54"/>
      <c r="D47" s="54"/>
      <c r="E47" s="54"/>
      <c r="F47" s="54"/>
      <c r="G47" s="19">
        <f>SUM(G46:G46)</f>
        <v>0</v>
      </c>
    </row>
    <row r="48" spans="1:7" ht="2.75" customHeight="1" x14ac:dyDescent="0.2">
      <c r="A48" s="50"/>
      <c r="B48" s="51"/>
      <c r="C48" s="51"/>
      <c r="D48" s="51"/>
      <c r="E48" s="51"/>
      <c r="F48" s="51"/>
      <c r="G48" s="52"/>
    </row>
    <row r="50" spans="1:7" ht="16.5" customHeight="1" x14ac:dyDescent="0.2">
      <c r="A50" s="44" t="s">
        <v>16</v>
      </c>
      <c r="B50" s="45"/>
      <c r="C50" s="45"/>
      <c r="D50" s="45"/>
      <c r="E50" s="45"/>
      <c r="F50" s="45"/>
      <c r="G50" s="46"/>
    </row>
    <row r="51" spans="1:7" ht="14.25" customHeight="1" x14ac:dyDescent="0.2">
      <c r="A51" s="7">
        <v>1</v>
      </c>
      <c r="B51" s="15"/>
      <c r="C51" s="15"/>
      <c r="D51" s="15"/>
      <c r="E51" s="16"/>
      <c r="F51" s="17"/>
      <c r="G51" s="18">
        <f>+F51*E51</f>
        <v>0</v>
      </c>
    </row>
    <row r="52" spans="1:7" ht="14.25" customHeight="1" x14ac:dyDescent="0.2">
      <c r="A52" s="7">
        <v>2</v>
      </c>
      <c r="B52" s="15"/>
      <c r="C52" s="15"/>
      <c r="D52" s="15"/>
      <c r="E52" s="16"/>
      <c r="F52" s="17"/>
      <c r="G52" s="18">
        <f t="shared" ref="G52:G54" si="6">+F52*E52</f>
        <v>0</v>
      </c>
    </row>
    <row r="53" spans="1:7" ht="14.25" customHeight="1" x14ac:dyDescent="0.2">
      <c r="A53" s="7">
        <v>3</v>
      </c>
      <c r="B53" s="15"/>
      <c r="C53" s="15"/>
      <c r="D53" s="15"/>
      <c r="E53" s="16"/>
      <c r="F53" s="17"/>
      <c r="G53" s="18">
        <f t="shared" si="6"/>
        <v>0</v>
      </c>
    </row>
    <row r="54" spans="1:7" ht="14.25" customHeight="1" x14ac:dyDescent="0.2">
      <c r="A54" s="7">
        <v>4</v>
      </c>
      <c r="B54" s="15"/>
      <c r="C54" s="15"/>
      <c r="D54" s="15"/>
      <c r="E54" s="16"/>
      <c r="F54" s="17"/>
      <c r="G54" s="18">
        <f t="shared" si="6"/>
        <v>0</v>
      </c>
    </row>
    <row r="55" spans="1:7" ht="14.25" customHeight="1" x14ac:dyDescent="0.2">
      <c r="A55" s="7">
        <v>5</v>
      </c>
      <c r="B55" s="15"/>
      <c r="C55" s="15"/>
      <c r="D55" s="15"/>
      <c r="E55" s="16"/>
      <c r="F55" s="17"/>
      <c r="G55" s="18">
        <f>+F55*E55</f>
        <v>0</v>
      </c>
    </row>
    <row r="56" spans="1:7" ht="14.25" customHeight="1" x14ac:dyDescent="0.2">
      <c r="A56" s="7">
        <v>6</v>
      </c>
      <c r="B56" s="15"/>
      <c r="C56" s="15"/>
      <c r="D56" s="15"/>
      <c r="E56" s="16"/>
      <c r="F56" s="17"/>
      <c r="G56" s="18">
        <f>+F56*E56</f>
        <v>0</v>
      </c>
    </row>
    <row r="57" spans="1:7" ht="17" customHeight="1" x14ac:dyDescent="0.2">
      <c r="A57" s="32" t="str">
        <f>A50</f>
        <v>OTHER ITEMS AS NEEDED - BASE SYSTEM</v>
      </c>
      <c r="B57" s="33"/>
      <c r="C57" s="33"/>
      <c r="D57" s="33"/>
      <c r="E57" s="33"/>
      <c r="F57" s="34"/>
      <c r="G57" s="13">
        <f>SUM(G51:G56)</f>
        <v>0</v>
      </c>
    </row>
    <row r="59" spans="1:7" ht="16.5" customHeight="1" x14ac:dyDescent="0.2">
      <c r="A59" s="44" t="s">
        <v>18</v>
      </c>
      <c r="B59" s="45"/>
      <c r="C59" s="45"/>
      <c r="D59" s="45"/>
      <c r="E59" s="45"/>
      <c r="F59" s="45"/>
      <c r="G59" s="46"/>
    </row>
    <row r="60" spans="1:7" ht="14.25" customHeight="1" x14ac:dyDescent="0.2">
      <c r="A60" s="7">
        <v>1</v>
      </c>
      <c r="B60" s="15"/>
      <c r="C60" s="15"/>
      <c r="D60" s="15"/>
      <c r="E60" s="16"/>
      <c r="F60" s="17"/>
      <c r="G60" s="18">
        <f>+F60*E60</f>
        <v>0</v>
      </c>
    </row>
    <row r="61" spans="1:7" ht="14.25" customHeight="1" x14ac:dyDescent="0.2">
      <c r="A61" s="7">
        <v>2</v>
      </c>
      <c r="B61" s="15"/>
      <c r="C61" s="15"/>
      <c r="D61" s="15"/>
      <c r="E61" s="16"/>
      <c r="F61" s="17"/>
      <c r="G61" s="18">
        <f t="shared" ref="G61:G67" si="7">+F61*E61</f>
        <v>0</v>
      </c>
    </row>
    <row r="62" spans="1:7" ht="14.25" customHeight="1" x14ac:dyDescent="0.2">
      <c r="A62" s="7">
        <v>3</v>
      </c>
      <c r="B62" s="15"/>
      <c r="C62" s="15"/>
      <c r="D62" s="15"/>
      <c r="E62" s="16"/>
      <c r="F62" s="17"/>
      <c r="G62" s="18">
        <f t="shared" si="7"/>
        <v>0</v>
      </c>
    </row>
    <row r="63" spans="1:7" ht="14.25" customHeight="1" x14ac:dyDescent="0.2">
      <c r="A63" s="7">
        <v>4</v>
      </c>
      <c r="B63" s="15"/>
      <c r="C63" s="15"/>
      <c r="D63" s="15"/>
      <c r="E63" s="16"/>
      <c r="F63" s="17"/>
      <c r="G63" s="18">
        <f t="shared" si="7"/>
        <v>0</v>
      </c>
    </row>
    <row r="64" spans="1:7" ht="14.25" customHeight="1" x14ac:dyDescent="0.2">
      <c r="A64" s="7">
        <v>5</v>
      </c>
      <c r="B64" s="15"/>
      <c r="C64" s="15"/>
      <c r="D64" s="15"/>
      <c r="E64" s="16"/>
      <c r="F64" s="17"/>
      <c r="G64" s="18">
        <f t="shared" si="7"/>
        <v>0</v>
      </c>
    </row>
    <row r="65" spans="1:7" ht="14.25" customHeight="1" x14ac:dyDescent="0.2">
      <c r="A65" s="7">
        <v>6</v>
      </c>
      <c r="B65" s="15"/>
      <c r="C65" s="15"/>
      <c r="D65" s="15"/>
      <c r="E65" s="16"/>
      <c r="F65" s="17"/>
      <c r="G65" s="18">
        <f t="shared" si="7"/>
        <v>0</v>
      </c>
    </row>
    <row r="66" spans="1:7" ht="14.25" customHeight="1" x14ac:dyDescent="0.2">
      <c r="A66" s="7">
        <v>7</v>
      </c>
      <c r="B66" s="15"/>
      <c r="C66" s="15"/>
      <c r="D66" s="15"/>
      <c r="E66" s="16"/>
      <c r="F66" s="17"/>
      <c r="G66" s="18">
        <f t="shared" si="7"/>
        <v>0</v>
      </c>
    </row>
    <row r="67" spans="1:7" ht="14.25" customHeight="1" x14ac:dyDescent="0.2">
      <c r="A67" s="7">
        <v>8</v>
      </c>
      <c r="B67" s="15"/>
      <c r="C67" s="15"/>
      <c r="D67" s="15"/>
      <c r="E67" s="16"/>
      <c r="F67" s="17"/>
      <c r="G67" s="18">
        <f t="shared" si="7"/>
        <v>0</v>
      </c>
    </row>
    <row r="68" spans="1:7" ht="14.25" customHeight="1" x14ac:dyDescent="0.2">
      <c r="A68" s="7">
        <v>9</v>
      </c>
      <c r="B68" s="15"/>
      <c r="C68" s="15"/>
      <c r="D68" s="15"/>
      <c r="E68" s="16"/>
      <c r="F68" s="17"/>
      <c r="G68" s="18">
        <f>+F68*E68</f>
        <v>0</v>
      </c>
    </row>
    <row r="69" spans="1:7" ht="14.25" customHeight="1" x14ac:dyDescent="0.2">
      <c r="A69" s="7">
        <v>10</v>
      </c>
      <c r="B69" s="15"/>
      <c r="C69" s="15"/>
      <c r="D69" s="15"/>
      <c r="E69" s="16"/>
      <c r="F69" s="17"/>
      <c r="G69" s="18">
        <f>+F69*E69</f>
        <v>0</v>
      </c>
    </row>
    <row r="70" spans="1:7" ht="17" customHeight="1" x14ac:dyDescent="0.2">
      <c r="A70" s="32" t="str">
        <f>A59</f>
        <v>*****ALTERNATE DEDUCT - ALL OPTICS 25G, IN LIEU OF, 100G</v>
      </c>
      <c r="B70" s="33"/>
      <c r="C70" s="33"/>
      <c r="D70" s="33"/>
      <c r="E70" s="33"/>
      <c r="F70" s="34"/>
      <c r="G70" s="13">
        <f>SUM(G60:G69)</f>
        <v>0</v>
      </c>
    </row>
    <row r="73" spans="1:7" x14ac:dyDescent="0.2">
      <c r="A73" s="29" t="s">
        <v>32</v>
      </c>
      <c r="B73" s="31"/>
      <c r="C73" s="30"/>
    </row>
  </sheetData>
  <mergeCells count="21">
    <mergeCell ref="A70:F70"/>
    <mergeCell ref="A19:G19"/>
    <mergeCell ref="A6:G6"/>
    <mergeCell ref="A38:G38"/>
    <mergeCell ref="A44:F44"/>
    <mergeCell ref="A48:G48"/>
    <mergeCell ref="A45:G45"/>
    <mergeCell ref="A46:F46"/>
    <mergeCell ref="A47:F47"/>
    <mergeCell ref="A59:G59"/>
    <mergeCell ref="A50:G50"/>
    <mergeCell ref="A57:F57"/>
    <mergeCell ref="A31:G31"/>
    <mergeCell ref="A37:F37"/>
    <mergeCell ref="A18:G18"/>
    <mergeCell ref="A30:F30"/>
    <mergeCell ref="A1:G1"/>
    <mergeCell ref="A2:G2"/>
    <mergeCell ref="A3:G3"/>
    <mergeCell ref="A5:G5"/>
    <mergeCell ref="A17:F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D5B82-1561-4663-8D37-0049AD77FD53}">
  <dimension ref="A1:D31"/>
  <sheetViews>
    <sheetView workbookViewId="0">
      <selection activeCell="D20" sqref="D20"/>
    </sheetView>
  </sheetViews>
  <sheetFormatPr baseColWidth="10" defaultColWidth="8.83203125" defaultRowHeight="15" x14ac:dyDescent="0.2"/>
  <cols>
    <col min="1" max="1" width="22.83203125" style="22" customWidth="1"/>
    <col min="2" max="2" width="15.33203125" customWidth="1"/>
    <col min="3" max="4" width="12.33203125" bestFit="1" customWidth="1"/>
    <col min="7" max="7" width="36.1640625" customWidth="1"/>
  </cols>
  <sheetData>
    <row r="1" spans="1:4" x14ac:dyDescent="0.2">
      <c r="A1" s="27" t="s">
        <v>30</v>
      </c>
      <c r="B1" s="28" t="s">
        <v>26</v>
      </c>
      <c r="C1" s="28" t="s">
        <v>25</v>
      </c>
      <c r="D1" s="28" t="s">
        <v>24</v>
      </c>
    </row>
    <row r="2" spans="1:4" x14ac:dyDescent="0.2">
      <c r="A2" s="26">
        <v>1122</v>
      </c>
      <c r="B2" s="25">
        <v>2</v>
      </c>
      <c r="C2" s="25">
        <v>1</v>
      </c>
      <c r="D2" s="25">
        <v>2</v>
      </c>
    </row>
    <row r="3" spans="1:4" x14ac:dyDescent="0.2">
      <c r="A3" s="26" t="s">
        <v>29</v>
      </c>
      <c r="B3" s="25">
        <v>2</v>
      </c>
      <c r="C3" s="25">
        <v>1</v>
      </c>
      <c r="D3" s="25">
        <v>2</v>
      </c>
    </row>
    <row r="4" spans="1:4" x14ac:dyDescent="0.2">
      <c r="A4" s="26">
        <v>1131</v>
      </c>
      <c r="B4" s="25">
        <v>4</v>
      </c>
      <c r="C4" s="25">
        <v>1</v>
      </c>
      <c r="D4" s="25">
        <v>2</v>
      </c>
    </row>
    <row r="5" spans="1:4" x14ac:dyDescent="0.2">
      <c r="A5" s="26">
        <v>1401</v>
      </c>
      <c r="B5" s="25">
        <v>1</v>
      </c>
      <c r="C5" s="25">
        <v>1</v>
      </c>
      <c r="D5" s="25">
        <v>2</v>
      </c>
    </row>
    <row r="6" spans="1:4" x14ac:dyDescent="0.2">
      <c r="A6" s="26">
        <v>1418</v>
      </c>
      <c r="B6" s="25">
        <v>3</v>
      </c>
      <c r="C6" s="25">
        <v>1</v>
      </c>
      <c r="D6" s="25">
        <v>2</v>
      </c>
    </row>
    <row r="7" spans="1:4" x14ac:dyDescent="0.2">
      <c r="A7" s="26">
        <v>1618</v>
      </c>
      <c r="B7" s="25">
        <v>5</v>
      </c>
      <c r="C7" s="25">
        <v>1</v>
      </c>
      <c r="D7" s="25">
        <v>2</v>
      </c>
    </row>
    <row r="8" spans="1:4" x14ac:dyDescent="0.2">
      <c r="A8" s="26">
        <v>1818</v>
      </c>
      <c r="B8" s="25">
        <v>5</v>
      </c>
      <c r="C8" s="25">
        <v>1</v>
      </c>
      <c r="D8" s="25">
        <v>2</v>
      </c>
    </row>
    <row r="9" spans="1:4" x14ac:dyDescent="0.2">
      <c r="A9" s="26">
        <v>3715</v>
      </c>
      <c r="B9" s="25">
        <v>4</v>
      </c>
      <c r="C9" s="25">
        <v>1</v>
      </c>
      <c r="D9" s="25">
        <v>2</v>
      </c>
    </row>
    <row r="10" spans="1:4" x14ac:dyDescent="0.2">
      <c r="A10" s="26">
        <v>3515</v>
      </c>
      <c r="B10" s="25">
        <v>0</v>
      </c>
      <c r="C10" s="25">
        <v>1</v>
      </c>
      <c r="D10" s="25">
        <v>2</v>
      </c>
    </row>
    <row r="11" spans="1:4" x14ac:dyDescent="0.2">
      <c r="A11" s="26">
        <v>3410</v>
      </c>
      <c r="B11" s="25">
        <v>7</v>
      </c>
      <c r="C11" s="25">
        <v>1</v>
      </c>
      <c r="D11" s="25">
        <v>2</v>
      </c>
    </row>
    <row r="12" spans="1:4" x14ac:dyDescent="0.2">
      <c r="A12" s="26">
        <v>3214</v>
      </c>
      <c r="B12" s="25">
        <v>3</v>
      </c>
      <c r="C12" s="25">
        <v>1</v>
      </c>
      <c r="D12" s="25">
        <v>2</v>
      </c>
    </row>
    <row r="13" spans="1:4" x14ac:dyDescent="0.2">
      <c r="A13" s="26">
        <v>3104</v>
      </c>
      <c r="B13" s="25">
        <v>4</v>
      </c>
      <c r="C13" s="25">
        <v>1</v>
      </c>
      <c r="D13" s="25">
        <v>2</v>
      </c>
    </row>
    <row r="14" spans="1:4" x14ac:dyDescent="0.2">
      <c r="A14" s="26">
        <v>4127</v>
      </c>
      <c r="B14" s="25">
        <v>2</v>
      </c>
      <c r="C14" s="25">
        <v>1</v>
      </c>
      <c r="D14" s="25">
        <v>2</v>
      </c>
    </row>
    <row r="15" spans="1:4" x14ac:dyDescent="0.2">
      <c r="A15" s="26">
        <v>4521</v>
      </c>
      <c r="B15" s="25">
        <v>1</v>
      </c>
      <c r="C15" s="25">
        <v>1</v>
      </c>
      <c r="D15" s="25">
        <v>2</v>
      </c>
    </row>
    <row r="16" spans="1:4" x14ac:dyDescent="0.2">
      <c r="A16" s="26">
        <v>5312</v>
      </c>
      <c r="B16" s="25">
        <v>1</v>
      </c>
      <c r="C16" s="25">
        <v>1</v>
      </c>
      <c r="D16" s="25">
        <v>2</v>
      </c>
    </row>
    <row r="17" spans="1:4" x14ac:dyDescent="0.2">
      <c r="A17" s="26">
        <v>2432</v>
      </c>
      <c r="B17" s="25">
        <v>3</v>
      </c>
      <c r="C17" s="25">
        <v>1</v>
      </c>
      <c r="D17" s="25">
        <v>2</v>
      </c>
    </row>
    <row r="18" spans="1:4" x14ac:dyDescent="0.2">
      <c r="A18" s="26">
        <v>5605</v>
      </c>
      <c r="B18" s="25">
        <v>1</v>
      </c>
      <c r="C18" s="25">
        <v>1</v>
      </c>
      <c r="D18" s="25">
        <v>2</v>
      </c>
    </row>
    <row r="19" spans="1:4" x14ac:dyDescent="0.2">
      <c r="A19" s="26">
        <v>5517</v>
      </c>
      <c r="B19" s="25">
        <v>1</v>
      </c>
      <c r="C19" s="25">
        <v>1</v>
      </c>
      <c r="D19" s="25">
        <v>2</v>
      </c>
    </row>
    <row r="20" spans="1:4" x14ac:dyDescent="0.2">
      <c r="A20" s="26">
        <v>5104</v>
      </c>
      <c r="B20" s="25">
        <v>1</v>
      </c>
      <c r="C20" s="25">
        <v>1</v>
      </c>
      <c r="D20" s="25">
        <v>2</v>
      </c>
    </row>
    <row r="21" spans="1:4" x14ac:dyDescent="0.2">
      <c r="A21" s="26">
        <v>2223</v>
      </c>
      <c r="B21" s="25">
        <v>1</v>
      </c>
      <c r="C21" s="25">
        <v>1</v>
      </c>
      <c r="D21" s="25">
        <v>2</v>
      </c>
    </row>
    <row r="22" spans="1:4" x14ac:dyDescent="0.2">
      <c r="A22" s="26">
        <v>2101.6</v>
      </c>
      <c r="B22" s="25">
        <v>3</v>
      </c>
      <c r="C22" s="25">
        <v>1</v>
      </c>
      <c r="D22" s="25">
        <v>2</v>
      </c>
    </row>
    <row r="23" spans="1:4" x14ac:dyDescent="0.2">
      <c r="A23" s="26">
        <v>2002</v>
      </c>
      <c r="B23" s="25">
        <v>1</v>
      </c>
      <c r="C23" s="25">
        <v>1</v>
      </c>
      <c r="D23" s="25">
        <v>2</v>
      </c>
    </row>
    <row r="24" spans="1:4" x14ac:dyDescent="0.2">
      <c r="A24" s="26" t="s">
        <v>28</v>
      </c>
      <c r="B24" s="25">
        <v>1</v>
      </c>
      <c r="C24" s="25">
        <v>1</v>
      </c>
      <c r="D24" s="25">
        <v>2</v>
      </c>
    </row>
    <row r="25" spans="1:4" x14ac:dyDescent="0.2">
      <c r="A25" s="24" t="s">
        <v>19</v>
      </c>
      <c r="B25" s="23">
        <f>SUM(B2:B24)</f>
        <v>56</v>
      </c>
      <c r="C25" s="23">
        <f>SUM(C2:C24)</f>
        <v>23</v>
      </c>
      <c r="D25" s="23">
        <f>SUM(D2:D24)</f>
        <v>46</v>
      </c>
    </row>
    <row r="26" spans="1:4" x14ac:dyDescent="0.2">
      <c r="A26" s="27" t="s">
        <v>27</v>
      </c>
      <c r="B26" s="28" t="s">
        <v>26</v>
      </c>
      <c r="C26" s="28" t="s">
        <v>25</v>
      </c>
      <c r="D26" s="28" t="s">
        <v>24</v>
      </c>
    </row>
    <row r="27" spans="1:4" x14ac:dyDescent="0.2">
      <c r="A27" s="26">
        <v>3104</v>
      </c>
      <c r="B27" s="25">
        <v>1</v>
      </c>
      <c r="C27" s="25" t="s">
        <v>20</v>
      </c>
      <c r="D27" s="25">
        <v>2</v>
      </c>
    </row>
    <row r="28" spans="1:4" x14ac:dyDescent="0.2">
      <c r="A28" s="26" t="s">
        <v>23</v>
      </c>
      <c r="B28" s="25">
        <v>1</v>
      </c>
      <c r="C28" s="25" t="s">
        <v>20</v>
      </c>
      <c r="D28" s="25">
        <v>2</v>
      </c>
    </row>
    <row r="29" spans="1:4" x14ac:dyDescent="0.2">
      <c r="A29" s="26" t="s">
        <v>22</v>
      </c>
      <c r="B29" s="25">
        <v>1</v>
      </c>
      <c r="C29" s="25" t="s">
        <v>20</v>
      </c>
      <c r="D29" s="25">
        <v>2</v>
      </c>
    </row>
    <row r="30" spans="1:4" x14ac:dyDescent="0.2">
      <c r="A30" s="26" t="s">
        <v>21</v>
      </c>
      <c r="B30" s="25">
        <v>1</v>
      </c>
      <c r="C30" s="25" t="s">
        <v>20</v>
      </c>
      <c r="D30" s="25">
        <v>2</v>
      </c>
    </row>
    <row r="31" spans="1:4" x14ac:dyDescent="0.2">
      <c r="A31" s="24" t="s">
        <v>19</v>
      </c>
      <c r="B31" s="23">
        <f>SUM(B27:B30)</f>
        <v>4</v>
      </c>
      <c r="C31" s="23">
        <v>0</v>
      </c>
      <c r="D31" s="23">
        <f>SUM(D27:D30)</f>
        <v>8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 Form</vt:lpstr>
      <vt:lpstr>Closet 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CCC</dc:creator>
  <cp:lastModifiedBy>Kristi Kreklow</cp:lastModifiedBy>
  <cp:lastPrinted>2026-06-17T14:46:40Z</cp:lastPrinted>
  <dcterms:created xsi:type="dcterms:W3CDTF">2019-06-05T17:42:10Z</dcterms:created>
  <dcterms:modified xsi:type="dcterms:W3CDTF">2026-06-17T15:01:11Z</dcterms:modified>
</cp:coreProperties>
</file>